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ffibatjanusfrance-my.sharepoint.com/personal/m_meunier_janusfrance_fr/Documents/Bureau/DEVIS/"/>
    </mc:Choice>
  </mc:AlternateContent>
  <xr:revisionPtr revIDLastSave="0" documentId="8_{0AF294D2-006D-4E6E-9568-C94A00D41056}" xr6:coauthVersionLast="47" xr6:coauthVersionMax="47" xr10:uidLastSave="{00000000-0000-0000-0000-000000000000}"/>
  <bookViews>
    <workbookView xWindow="2989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E10" i="1" s="1"/>
  <c r="F10" i="1" s="1"/>
  <c r="E15" i="1" l="1"/>
  <c r="E16" i="1"/>
  <c r="F16" i="1" s="1"/>
  <c r="E12" i="1"/>
  <c r="F12" i="1" s="1"/>
  <c r="E7" i="1"/>
  <c r="F7" i="1" s="1"/>
  <c r="E21" i="1"/>
  <c r="F21" i="1" s="1"/>
  <c r="E11" i="1"/>
  <c r="F11" i="1" s="1"/>
  <c r="E17" i="1"/>
  <c r="F17" i="1" s="1"/>
  <c r="E9" i="1"/>
  <c r="F9" i="1" s="1"/>
  <c r="E20" i="1"/>
  <c r="F20" i="1" s="1"/>
  <c r="F15" i="1"/>
  <c r="E6" i="1"/>
  <c r="F6" i="1" s="1"/>
  <c r="E19" i="1"/>
  <c r="F19" i="1" s="1"/>
  <c r="E13" i="1"/>
  <c r="F13" i="1" s="1"/>
  <c r="E8" i="1"/>
  <c r="F8" i="1" s="1"/>
  <c r="E18" i="1"/>
  <c r="F18" i="1" s="1"/>
  <c r="E14" i="1"/>
  <c r="F14" i="1" s="1"/>
  <c r="F22" i="1" l="1"/>
  <c r="E22" i="1"/>
</calcChain>
</file>

<file path=xl/sharedStrings.xml><?xml version="1.0" encoding="utf-8"?>
<sst xmlns="http://schemas.openxmlformats.org/spreadsheetml/2006/main" count="10" uniqueCount="10">
  <si>
    <t>Tranche</t>
  </si>
  <si>
    <t>Seuil Bas (en €)</t>
  </si>
  <si>
    <t>Seuil Haut (en €)</t>
  </si>
  <si>
    <t>Taux (%)</t>
  </si>
  <si>
    <t>Patrimoine Brut</t>
  </si>
  <si>
    <t>Passifs</t>
  </si>
  <si>
    <t>Patrimoine Net</t>
  </si>
  <si>
    <t>TOTAL</t>
  </si>
  <si>
    <t>Impôt par tranche (en €)</t>
  </si>
  <si>
    <t>Montant taxable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</si>
</sst>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€&quot;_ ;_ * \(#,##0.00\)\ &quot;€&quot;_ ;_ * &quot;-&quot;??_)\ &quot;€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</font>
    <font>
      <b/>
      <sz val="11"/>
      <color theme="1"/>
      <name val="Aptos"/>
    </font>
    <font>
      <b/>
      <sz val="11"/>
      <color theme="0"/>
      <name val="Aptos"/>
    </font>
  </fonts>
  <fills count="5">
    <fill>
      <patternFill patternType="none"/>
    </fill>
    <fill>
      <patternFill patternType="gray125"/>
    </fill>
    <fill>
      <patternFill patternType="solid">
        <fgColor rgb="FFB64B4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2" fillId="0" borderId="0" xfId="1" applyFont="1"/>
    <xf numFmtId="10" fontId="2" fillId="0" borderId="0" xfId="2" applyNumberFormat="1" applyFont="1"/>
    <xf numFmtId="0" fontId="3" fillId="0" borderId="2" xfId="0" applyFont="1" applyBorder="1" applyAlignment="1">
      <alignment horizontal="center" vertical="top"/>
    </xf>
    <xf numFmtId="164" fontId="4" fillId="2" borderId="1" xfId="0" applyNumberFormat="1" applyFont="1" applyFill="1" applyBorder="1"/>
    <xf numFmtId="0" fontId="4" fillId="2" borderId="3" xfId="0" applyFont="1" applyFill="1" applyBorder="1"/>
    <xf numFmtId="164" fontId="4" fillId="2" borderId="4" xfId="0" applyNumberFormat="1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2" fillId="3" borderId="0" xfId="0" applyFont="1" applyFill="1"/>
    <xf numFmtId="0" fontId="2" fillId="4" borderId="0" xfId="0" applyFont="1" applyFill="1"/>
    <xf numFmtId="164" fontId="3" fillId="3" borderId="0" xfId="1" applyFont="1" applyFill="1"/>
    <xf numFmtId="164" fontId="3" fillId="4" borderId="0" xfId="1" applyFont="1" applyFill="1"/>
  </cellXfs>
  <cellStyles count="3">
    <cellStyle name="Monétaire" xfId="1" builtinId="4"/>
    <cellStyle name="Normal" xfId="0" builtinId="0"/>
    <cellStyle name="Pourcentage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scheme val="none"/>
      </font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B64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5E451C-CE72-C340-9C41-604554C84DCD}" name="Tableau1" displayName="Tableau1" ref="A5:F22" totalsRowShown="0" headerRowDxfId="9" dataDxfId="7" headerRowBorderDxfId="8" tableBorderDxfId="6" dataCellStyle="Monétaire">
  <autoFilter ref="A5:F22" xr:uid="{E75E451C-CE72-C340-9C41-604554C84DCD}"/>
  <tableColumns count="6">
    <tableColumn id="1" xr3:uid="{C33047CF-DED2-9F41-ACBF-7B2284F4F406}" name="Tranche" dataDxfId="5"/>
    <tableColumn id="2" xr3:uid="{B863FDD9-6F2D-7B4A-BCF4-15DA13D784CC}" name="Seuil Bas (en €)" dataDxfId="4" dataCellStyle="Monétaire"/>
    <tableColumn id="3" xr3:uid="{E6A1BDB5-B6F5-DD46-A419-F2A5F04E4E74}" name="Seuil Haut (en €)" dataDxfId="3" dataCellStyle="Monétaire"/>
    <tableColumn id="4" xr3:uid="{7E4E3A09-D378-7E4C-98E0-A3CF167A9BD8}" name="Taux (%)" dataDxfId="2" dataCellStyle="Pourcentage"/>
    <tableColumn id="5" xr3:uid="{B2F83C66-AC53-9A49-B23B-E10B33B8D86C}" name="Montant taxable" dataDxfId="1" dataCellStyle="Monétaire"/>
    <tableColumn id="6" xr3:uid="{A523998E-976D-B448-A977-5AC7545DB45A}" name="Impôt par tranche (en €)" dataDxfId="0" dataCellStyle="Monétaire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C29" sqref="C29"/>
    </sheetView>
  </sheetViews>
  <sheetFormatPr baseColWidth="10" defaultColWidth="8.796875" defaultRowHeight="14.25" x14ac:dyDescent="0.45"/>
  <cols>
    <col min="1" max="1" width="13.796875" style="1" bestFit="1" customWidth="1"/>
    <col min="2" max="2" width="19.33203125" style="1" bestFit="1" customWidth="1"/>
    <col min="3" max="3" width="20.6640625" style="1" bestFit="1" customWidth="1"/>
    <col min="4" max="4" width="12.796875" style="1" bestFit="1" customWidth="1"/>
    <col min="5" max="5" width="19.6640625" style="1" bestFit="1" customWidth="1"/>
    <col min="6" max="6" width="26.6640625" style="1" bestFit="1" customWidth="1"/>
    <col min="7" max="16384" width="8.796875" style="1"/>
  </cols>
  <sheetData>
    <row r="1" spans="1:6" x14ac:dyDescent="0.45">
      <c r="A1" s="11" t="s">
        <v>4</v>
      </c>
      <c r="B1" s="13">
        <v>250000000000</v>
      </c>
    </row>
    <row r="2" spans="1:6" x14ac:dyDescent="0.45">
      <c r="A2" s="12" t="s">
        <v>5</v>
      </c>
      <c r="B2" s="14">
        <v>50000000000</v>
      </c>
    </row>
    <row r="3" spans="1:6" x14ac:dyDescent="0.45">
      <c r="A3" s="7" t="s">
        <v>6</v>
      </c>
      <c r="B3" s="7">
        <f>B1-B2</f>
        <v>200000000000</v>
      </c>
    </row>
    <row r="5" spans="1:6" x14ac:dyDescent="0.45">
      <c r="A5" s="4" t="s">
        <v>0</v>
      </c>
      <c r="B5" s="4" t="s">
        <v>1</v>
      </c>
      <c r="C5" s="4" t="s">
        <v>2</v>
      </c>
      <c r="D5" s="4" t="s">
        <v>3</v>
      </c>
      <c r="E5" s="4" t="s">
        <v>9</v>
      </c>
      <c r="F5" s="4" t="s">
        <v>8</v>
      </c>
    </row>
    <row r="6" spans="1:6" x14ac:dyDescent="0.45">
      <c r="A6" s="1">
        <v>1</v>
      </c>
      <c r="B6" s="2">
        <v>0</v>
      </c>
      <c r="C6" s="2">
        <v>125000</v>
      </c>
      <c r="D6" s="3">
        <v>3.0000000000000001E-3</v>
      </c>
      <c r="E6" s="2">
        <f>IF($B$3&gt;C6,C6,B3)</f>
        <v>125000</v>
      </c>
      <c r="F6" s="2">
        <f>E6*D6</f>
        <v>375</v>
      </c>
    </row>
    <row r="7" spans="1:6" x14ac:dyDescent="0.45">
      <c r="A7" s="1">
        <v>2</v>
      </c>
      <c r="B7" s="2">
        <v>125001</v>
      </c>
      <c r="C7" s="2">
        <v>300000</v>
      </c>
      <c r="D7" s="3">
        <v>4.0000000000000001E-3</v>
      </c>
      <c r="E7" s="2">
        <f>IF($B$3&lt;B7,0,IF($B$3&lt;=C7,$B$3-C6,C7-C6))</f>
        <v>175000</v>
      </c>
      <c r="F7" s="2">
        <f t="shared" ref="F7:F21" si="0">E7*D7</f>
        <v>700</v>
      </c>
    </row>
    <row r="8" spans="1:6" x14ac:dyDescent="0.45">
      <c r="A8" s="1">
        <v>3</v>
      </c>
      <c r="B8" s="2">
        <v>300001</v>
      </c>
      <c r="C8" s="2">
        <v>450000</v>
      </c>
      <c r="D8" s="3">
        <v>5.0000000000000001E-3</v>
      </c>
      <c r="E8" s="2">
        <f t="shared" ref="E8:E21" si="1">IF($B$3&lt;B8,0,IF($B$3&lt;=C8,$B$3-C7,C8-C7))</f>
        <v>150000</v>
      </c>
      <c r="F8" s="2">
        <f t="shared" si="0"/>
        <v>750</v>
      </c>
    </row>
    <row r="9" spans="1:6" x14ac:dyDescent="0.45">
      <c r="A9" s="1">
        <v>4</v>
      </c>
      <c r="B9" s="2">
        <v>450001</v>
      </c>
      <c r="C9" s="2">
        <v>650000</v>
      </c>
      <c r="D9" s="3">
        <v>6.0000000000000001E-3</v>
      </c>
      <c r="E9" s="2">
        <f t="shared" si="1"/>
        <v>200000</v>
      </c>
      <c r="F9" s="2">
        <f t="shared" si="0"/>
        <v>1200</v>
      </c>
    </row>
    <row r="10" spans="1:6" x14ac:dyDescent="0.45">
      <c r="A10" s="1">
        <v>5</v>
      </c>
      <c r="B10" s="2">
        <v>650001</v>
      </c>
      <c r="C10" s="2">
        <v>750000</v>
      </c>
      <c r="D10" s="3">
        <v>7.0000000000000001E-3</v>
      </c>
      <c r="E10" s="2">
        <f t="shared" si="1"/>
        <v>100000</v>
      </c>
      <c r="F10" s="2">
        <f t="shared" si="0"/>
        <v>700</v>
      </c>
    </row>
    <row r="11" spans="1:6" x14ac:dyDescent="0.45">
      <c r="A11" s="1">
        <v>6</v>
      </c>
      <c r="B11" s="2">
        <v>750001</v>
      </c>
      <c r="C11" s="2">
        <v>1000000</v>
      </c>
      <c r="D11" s="3">
        <v>0.01</v>
      </c>
      <c r="E11" s="2">
        <f t="shared" si="1"/>
        <v>250000</v>
      </c>
      <c r="F11" s="2">
        <f t="shared" si="0"/>
        <v>2500</v>
      </c>
    </row>
    <row r="12" spans="1:6" x14ac:dyDescent="0.45">
      <c r="A12" s="1">
        <v>7</v>
      </c>
      <c r="B12" s="2">
        <v>1000001</v>
      </c>
      <c r="C12" s="2">
        <v>5000000</v>
      </c>
      <c r="D12" s="3">
        <v>1.4999999999999999E-2</v>
      </c>
      <c r="E12" s="2">
        <f t="shared" si="1"/>
        <v>4000000</v>
      </c>
      <c r="F12" s="2">
        <f t="shared" si="0"/>
        <v>60000</v>
      </c>
    </row>
    <row r="13" spans="1:6" x14ac:dyDescent="0.45">
      <c r="A13" s="1">
        <v>8</v>
      </c>
      <c r="B13" s="2">
        <v>5000001</v>
      </c>
      <c r="C13" s="2">
        <v>10000000</v>
      </c>
      <c r="D13" s="3">
        <v>0.02</v>
      </c>
      <c r="E13" s="2">
        <f t="shared" si="1"/>
        <v>5000000</v>
      </c>
      <c r="F13" s="2">
        <f t="shared" si="0"/>
        <v>100000</v>
      </c>
    </row>
    <row r="14" spans="1:6" x14ac:dyDescent="0.45">
      <c r="A14" s="1">
        <v>9</v>
      </c>
      <c r="B14" s="2">
        <v>10000001</v>
      </c>
      <c r="C14" s="2">
        <v>50000000</v>
      </c>
      <c r="D14" s="3">
        <v>0.03</v>
      </c>
      <c r="E14" s="2">
        <f t="shared" si="1"/>
        <v>40000000</v>
      </c>
      <c r="F14" s="2">
        <f t="shared" si="0"/>
        <v>1200000</v>
      </c>
    </row>
    <row r="15" spans="1:6" x14ac:dyDescent="0.45">
      <c r="A15" s="1">
        <v>10</v>
      </c>
      <c r="B15" s="2">
        <v>50000001</v>
      </c>
      <c r="C15" s="2">
        <v>100000000</v>
      </c>
      <c r="D15" s="3">
        <v>4.7500000000000001E-2</v>
      </c>
      <c r="E15" s="2">
        <f>IF($B$3&lt;B15,0,IF($B$3&lt;=C15,$B$3-C14,C15-C14))</f>
        <v>50000000</v>
      </c>
      <c r="F15" s="2">
        <f t="shared" si="0"/>
        <v>2375000</v>
      </c>
    </row>
    <row r="16" spans="1:6" x14ac:dyDescent="0.45">
      <c r="A16" s="1">
        <v>11</v>
      </c>
      <c r="B16" s="2">
        <v>100000001</v>
      </c>
      <c r="C16" s="2">
        <v>250000000</v>
      </c>
      <c r="D16" s="3">
        <v>5.7500000000000002E-2</v>
      </c>
      <c r="E16" s="2">
        <f t="shared" si="1"/>
        <v>150000000</v>
      </c>
      <c r="F16" s="2">
        <f t="shared" si="0"/>
        <v>8625000</v>
      </c>
    </row>
    <row r="17" spans="1:6" x14ac:dyDescent="0.45">
      <c r="A17" s="1">
        <v>12</v>
      </c>
      <c r="B17" s="2">
        <v>250000001</v>
      </c>
      <c r="C17" s="2">
        <v>500000000</v>
      </c>
      <c r="D17" s="3">
        <v>6.7500000000000004E-2</v>
      </c>
      <c r="E17" s="2">
        <f t="shared" si="1"/>
        <v>250000000</v>
      </c>
      <c r="F17" s="2">
        <f t="shared" si="0"/>
        <v>16875000</v>
      </c>
    </row>
    <row r="18" spans="1:6" x14ac:dyDescent="0.45">
      <c r="A18" s="1">
        <v>13</v>
      </c>
      <c r="B18" s="2">
        <v>500000001</v>
      </c>
      <c r="C18" s="2">
        <v>1000000000</v>
      </c>
      <c r="D18" s="3">
        <v>7.4999999999999997E-2</v>
      </c>
      <c r="E18" s="2">
        <f t="shared" si="1"/>
        <v>500000000</v>
      </c>
      <c r="F18" s="2">
        <f t="shared" si="0"/>
        <v>37500000</v>
      </c>
    </row>
    <row r="19" spans="1:6" x14ac:dyDescent="0.45">
      <c r="A19" s="1">
        <v>14</v>
      </c>
      <c r="B19" s="2">
        <v>1000000001</v>
      </c>
      <c r="C19" s="2">
        <v>1500000000</v>
      </c>
      <c r="D19" s="3">
        <v>0.08</v>
      </c>
      <c r="E19" s="2">
        <f t="shared" si="1"/>
        <v>500000000</v>
      </c>
      <c r="F19" s="2">
        <f t="shared" si="0"/>
        <v>40000000</v>
      </c>
    </row>
    <row r="20" spans="1:6" x14ac:dyDescent="0.45">
      <c r="A20" s="1">
        <v>15</v>
      </c>
      <c r="B20" s="2">
        <v>1500000001</v>
      </c>
      <c r="C20" s="2">
        <v>2000000000</v>
      </c>
      <c r="D20" s="3">
        <v>0.09</v>
      </c>
      <c r="E20" s="2">
        <f t="shared" si="1"/>
        <v>500000000</v>
      </c>
      <c r="F20" s="2">
        <f t="shared" si="0"/>
        <v>45000000</v>
      </c>
    </row>
    <row r="21" spans="1:6" x14ac:dyDescent="0.45">
      <c r="A21" s="1">
        <v>16</v>
      </c>
      <c r="B21" s="2">
        <v>2000000001</v>
      </c>
      <c r="C21" s="2">
        <v>1000000000000</v>
      </c>
      <c r="D21" s="3">
        <v>0.1</v>
      </c>
      <c r="E21" s="2">
        <f t="shared" si="1"/>
        <v>198000000000</v>
      </c>
      <c r="F21" s="2">
        <f t="shared" si="0"/>
        <v>19800000000</v>
      </c>
    </row>
    <row r="22" spans="1:6" x14ac:dyDescent="0.45">
      <c r="A22" s="10" t="s">
        <v>7</v>
      </c>
      <c r="B22" s="6"/>
      <c r="C22" s="8"/>
      <c r="D22" s="9"/>
      <c r="E22" s="7">
        <f>SUM(E6:E21)</f>
        <v>200000000000</v>
      </c>
      <c r="F22" s="5">
        <f>SUM(F6:F21)</f>
        <v>19951741225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Meunier</dc:creator>
  <cp:lastModifiedBy>Michel Meunier - Janus France</cp:lastModifiedBy>
  <dcterms:created xsi:type="dcterms:W3CDTF">2024-10-09T19:24:01Z</dcterms:created>
  <dcterms:modified xsi:type="dcterms:W3CDTF">2025-01-10T15:34:29Z</dcterms:modified>
</cp:coreProperties>
</file>